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65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<sst xmlns="http://schemas.openxmlformats.org/spreadsheetml/2006/main" count="749" uniqueCount="239">
  <si>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</si>
  <si>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</si>
  <si>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</si>
  <si>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</si>
  <si>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</si>
  <si>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</si>
  <si>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</si>
  <si>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</si>
  <si>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</si>
  <si>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</si>
  <si>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</si>
  <si>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</si>
  <si>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</si>
  <si>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</si>
  <si>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</si>
  <si>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</si>
  <si>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</si>
  <si>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</si>
  <si>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</si>
  <si>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</si>
  <si>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</si>
  <si>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</si>
  <si>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</si>
  <si>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</si>
  <si>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</si>
  <si>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</si>
  <si>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</si>
  <si>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</si>
  <si>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</si>
  <si>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</si>
  <si>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</si>
  <si>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</si>
  <si>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</si>
  <si>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</si>
  <si>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</si>
  <si>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</si>
  <si>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</si>
  <si>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</si>
  <si>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</si>
  <si>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</si>
  <si>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</si>
  <si>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</si>
  <si>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</si>
  <si>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</si>
  <si>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</si>
  <si>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</si>
  <si>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</si>
  <si>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</si>
  <si>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</si>
  <si>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</si>
  <si>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</si>
  <si>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</si>
  <si>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</si>
  <si>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</si>
  <si>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</si>
  <si>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</si>
  <si>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</si>
  <si>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</si>
  <si>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</si>
  <si>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</si>
  <si>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</si>
  <si>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</si>
  <si>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</si>
  <si>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</si>
  <si>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</si>
  <si>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</si>
  <si>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</si>
  <si>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</si>
  <si>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</si>
  <si>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</si>
  <si>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</si>
  <si>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</si>
  <si>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</si>
  <si>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</si>
  <si>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</si>
  <si>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</si>
  <si>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</si>
  <si>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</si>
  <si>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</si>
  <si>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</si>
  <si>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</si>
  <si>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</si>
  <si>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</si>
  <si>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</si>
  <si>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</si>
  <si>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</si>
  <si>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</si>
  <si>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</si>
  <si>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</si>
  <si>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</si>
  <si>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</si>
  <si>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</si>
  <si>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</si>
  <si>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</si>
  <si>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</si>
  <si>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</si>
  <si>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</si>
  <si>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</si>
  <si>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</si>
  <si>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</si>
  <si>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</si>
  <si>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</si>
  <si>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</si>
  <si>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</si>
  <si>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</si>
  <si>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</si>
  <si>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</si>
  <si>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</si>
  <si>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</si>
  <si>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</si>
  <si>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</si>
  <si>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</si>
  <si>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</si>
  <si>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</si>
  <si>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</si>
  <si>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</si>
  <si>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</si>
  <si>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</si>
  <si>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</si>
  <si>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</si>
  <si>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</si>
  <si>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</si>
  <si>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</si>
  <si>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</si>
  <si>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</si>
  <si>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</si>
  <si>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</si>
  <si>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</si>
  <si>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</si>
  <si>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</si>
  <si>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</si>
  <si>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</si>
  <si>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</si>
  <si>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</si>
  <si>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</si>
  <si>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</si>
  <si>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</si>
  <si>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</si>
  <si>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</si>
  <si>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</si>
  <si>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</si>
  <si>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</si>
  <si>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</si>
  <si>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</si>
  <si>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</si>
  <si>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</si>
  <si>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</si>
  <si>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</si>
  <si>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</si>
  <si>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</si>
  <si>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</si>
  <si>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</si>
  <si>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</si>
  <si>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</si>
  <si>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</si>
  <si>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</si>
  <si>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</si>
  <si>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</si>
  <si>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</si>
  <si>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</si>
  <si>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</si>
  <si>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</si>
  <si>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</si>
  <si>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</si>
  <si>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</si>
  <si>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</si>
  <si>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</si>
  <si>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</si>
  <si>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</si>
  <si>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</si>
  <si>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</si>
  <si>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</si>
  <si>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</si>
  <si>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</si>
  <si>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</si>
  <si>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</si>
  <si>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</si>
  <si>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</si>
  <si>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</si>
  <si>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</si>
  <si>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</si>
  <si>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</si>
  <si>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</si>
  <si>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</si>
  <si>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</si>
  <si>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</si>
  <si>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</si>
  <si>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</si>
  <si>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</si>
  <si>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</si>
  <si>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</si>
  <si>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</si>
  <si>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</si>
  <si>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</si>
  <si>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</si>
  <si>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</si>
  <si>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</si>
  <si>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</si>
  <si>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</si>
  <si>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</si>
  <si>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</si>
  <si>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</si>
  <si>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</si>
  <si>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</si>
  <si>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</si>
  <si>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</si>
  <si>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</si>
  <si>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</si>
  <si>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</si>
  <si>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</si>
  <si>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</si>
  <si>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</si>
  <si>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</si>
  <si>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</si>
  <si>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</si>
  <si>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</si>
  <si>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</si>
  <si>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</si>
  <si>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</si>
  <si>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</si>
  <si>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</si>
  <si>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</si>
  <si>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</si>
  <si>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</si>
  <si>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</si>
  <si>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</si>
  <si>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</si>
  <si>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</si>
  <si>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</si>
  <si>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</si>
  <si>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</si>
  <si>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TRANSFORMACIÓN DE 400 - 500 KV</t>
  </si>
  <si>
    <t>5C5</t>
  </si>
  <si>
    <t xml:space="preserve">   MONTAJE BANCO DE TRANSFORMACIÓN DE 400/230 KV: TRANSFORMADOR 400/230 1F 60/80/100</t>
  </si>
  <si>
    <t>MT-TREN1F 5C5</t>
  </si>
  <si>
    <t>TRANSFORMADOR 400/230 1F 60/80/100</t>
  </si>
  <si>
    <t>C.F. CHR-015</t>
  </si>
  <si>
    <t xml:space="preserve">DOS MILLONES ONCE MIL TRESCIENTOS SESENTA DOLARES 76  </t>
  </si>
  <si>
    <t>MONTAJE BANCO DE TRANSFORMACIÓN DE 400/230 KV: TRANSFORMADOR 400/230 1F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</si>
</sst>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231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5C5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5C5</v>
      </c>
      <c r="B6" s="332"/>
      <c r="C6" s="333"/>
      <c r="D6" s="9" t="str">
        <f>+PRESUTO!D12</f>
        <v xml:space="preserve">   MONTAJE BANCO DE TRANSFORMACIÓN DE 400/230 KV: TRANSFORMADOR 400/230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TRANSFORMACIÓN DE 400 - 500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5C5</v>
      </c>
      <c r="D12" s="33" t="str">
        <f>+D13</f>
        <v xml:space="preserve">   MONTAJE BANCO DE TRANSFORMACIÓN DE 400/230 KV: TRANSFORMADOR 400/230 1F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232</v>
      </c>
      <c r="D13" s="16" t="s">
        <v>233</v>
      </c>
      <c r="E13" s="17" t="s">
        <v>11</v>
      </c>
      <c r="F13" s="18">
        <v>4</v>
      </c>
      <c r="G13" s="18">
        <v>2011360.76</v>
      </c>
      <c r="H13" s="21">
        <v>8045443.04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8045443.04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8045443.04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I40" sqref="I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5C5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5C5</v>
      </c>
      <c r="B6" s="9" t="str">
        <f>+PRESUTO!D12</f>
        <v xml:space="preserve">   MONTAJE BANCO DE TRANSFORMACIÓN DE 400/230 KV: TRANSFORMADOR 400/230 1F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31125.504000000001</v>
      </c>
      <c r="F13" s="85">
        <v>0.94</v>
      </c>
      <c r="G13" s="85">
        <v>29257.97</v>
      </c>
      <c r="H13" s="80">
        <v>0.44819999999999999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0.44819999999999999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40696.32</v>
      </c>
      <c r="F14" s="85">
        <v>0.88</v>
      </c>
      <c r="G14" s="85">
        <v>35812.76</v>
      </c>
      <c r="H14" s="80">
        <v>0.54869999999999997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0.54869999999999997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1333.28</v>
      </c>
      <c r="F15" s="85">
        <v>3.6</v>
      </c>
      <c r="G15" s="85">
        <v>4799.8100000000004</v>
      </c>
      <c r="H15" s="80">
        <v>7.3499999999999996E-2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7.3499999999999996E-2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69870.539999999994</v>
      </c>
      <c r="H16" s="39">
        <v>1.0705</v>
      </c>
      <c r="I16" s="80"/>
      <c r="J16" s="80"/>
      <c r="K16" s="39"/>
      <c r="L16" s="39"/>
      <c r="M16" s="88">
        <f>SUM(M13:M15)</f>
        <v>1.0703999999999998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234</v>
      </c>
      <c r="B18" s="78" t="s">
        <v>203</v>
      </c>
      <c r="C18" s="83" t="s">
        <v>235</v>
      </c>
      <c r="D18" s="78" t="s">
        <v>11</v>
      </c>
      <c r="E18" s="84">
        <v>4</v>
      </c>
      <c r="F18" s="85">
        <v>1576870</v>
      </c>
      <c r="G18" s="85">
        <v>6307480</v>
      </c>
      <c r="H18" s="80">
        <v>96.634200000000007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96.634200000000007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6307480</v>
      </c>
      <c r="H19" s="39">
        <v>96.634200000000007</v>
      </c>
      <c r="I19" s="80"/>
      <c r="J19" s="80"/>
      <c r="K19" s="39"/>
      <c r="L19" s="39"/>
      <c r="M19" s="88">
        <f>SUM(M18)</f>
        <v>96.634200000000007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77315.199999999997</v>
      </c>
      <c r="G21" s="85">
        <v>2319.46</v>
      </c>
      <c r="H21" s="80">
        <v>3.5499999999999997E-2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3.5499999999999997E-2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77315.199999999997</v>
      </c>
      <c r="G22" s="85">
        <v>3092.61</v>
      </c>
      <c r="H22" s="80">
        <v>4.7399999999999998E-2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4.7399999999999998E-2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6</v>
      </c>
      <c r="F23" s="85">
        <v>21.28</v>
      </c>
      <c r="G23" s="85">
        <v>127.68</v>
      </c>
      <c r="H23" s="80">
        <v>2E-3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2E-3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960</v>
      </c>
      <c r="F24" s="85">
        <v>24.3</v>
      </c>
      <c r="G24" s="85">
        <v>23328</v>
      </c>
      <c r="H24" s="80">
        <v>0.3574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0.3574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40</v>
      </c>
      <c r="F25" s="85">
        <v>24.26</v>
      </c>
      <c r="G25" s="85">
        <v>970.4</v>
      </c>
      <c r="H25" s="80">
        <v>1.49E-2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1.49E-2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86</v>
      </c>
      <c r="F26" s="85">
        <v>27.41</v>
      </c>
      <c r="G26" s="85">
        <v>2357.2600000000002</v>
      </c>
      <c r="H26" s="80">
        <v>3.61E-2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3.61E-2</v>
      </c>
    </row>
    <row r="27" spans="1:13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576</v>
      </c>
      <c r="F27" s="85">
        <v>24.26</v>
      </c>
      <c r="G27" s="85">
        <v>13973.76</v>
      </c>
      <c r="H27" s="80">
        <v>0.21410000000000001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0.21410000000000001</v>
      </c>
    </row>
    <row r="28" spans="1:13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640</v>
      </c>
      <c r="F28" s="85">
        <v>48.6</v>
      </c>
      <c r="G28" s="85">
        <v>31104</v>
      </c>
      <c r="H28" s="80">
        <v>0.47649999999999998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0.47649999999999998</v>
      </c>
    </row>
    <row r="29" spans="1:13" ht="27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320</v>
      </c>
      <c r="F29" s="85">
        <v>71.510000000000005</v>
      </c>
      <c r="G29" s="85">
        <v>22883.200000000001</v>
      </c>
      <c r="H29" s="80">
        <v>0.35060000000000002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0.35060000000000002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100156.37</v>
      </c>
      <c r="H30" s="39">
        <v>1.5345</v>
      </c>
      <c r="I30" s="80"/>
      <c r="J30" s="80"/>
      <c r="K30" s="39"/>
      <c r="L30" s="39"/>
      <c r="M30" s="88">
        <f>SUM(M20:M29)</f>
        <v>1.5345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208</v>
      </c>
      <c r="B32" s="78" t="s">
        <v>25</v>
      </c>
      <c r="C32" s="83" t="s">
        <v>209</v>
      </c>
      <c r="D32" s="78" t="s">
        <v>26</v>
      </c>
      <c r="E32" s="84">
        <v>48</v>
      </c>
      <c r="F32" s="85">
        <v>32.86</v>
      </c>
      <c r="G32" s="85">
        <v>1577.28</v>
      </c>
      <c r="H32" s="80">
        <v>2.4199999999999999E-2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2.4199999999999999E-2</v>
      </c>
    </row>
    <row r="33" spans="1:13" ht="30.75" customHeight="1" x14ac:dyDescent="0.25">
      <c r="A33" s="82" t="s">
        <v>236</v>
      </c>
      <c r="B33" s="78" t="s">
        <v>25</v>
      </c>
      <c r="C33" s="83" t="s">
        <v>181</v>
      </c>
      <c r="D33" s="78" t="s">
        <v>26</v>
      </c>
      <c r="E33" s="84">
        <v>640</v>
      </c>
      <c r="F33" s="85">
        <v>13.43</v>
      </c>
      <c r="G33" s="85">
        <v>8595.2000000000007</v>
      </c>
      <c r="H33" s="80">
        <v>0.13170000000000001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0.13170000000000001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320</v>
      </c>
      <c r="F34" s="85">
        <v>2.48</v>
      </c>
      <c r="G34" s="85">
        <v>793.6</v>
      </c>
      <c r="H34" s="80">
        <v>1.2200000000000001E-2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1.2200000000000001E-2</v>
      </c>
    </row>
    <row r="35" spans="1:13" x14ac:dyDescent="0.25">
      <c r="A35" s="82" t="s">
        <v>210</v>
      </c>
      <c r="B35" s="78" t="s">
        <v>25</v>
      </c>
      <c r="C35" s="83" t="s">
        <v>211</v>
      </c>
      <c r="D35" s="78" t="s">
        <v>26</v>
      </c>
      <c r="E35" s="84">
        <v>4608</v>
      </c>
      <c r="F35" s="85">
        <v>8.34</v>
      </c>
      <c r="G35" s="85">
        <v>38430.720000000001</v>
      </c>
      <c r="H35" s="80">
        <v>0.58879999999999999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0.58879999999999999</v>
      </c>
    </row>
    <row r="36" spans="1:13" x14ac:dyDescent="0.25">
      <c r="A36" s="82" t="s">
        <v>212</v>
      </c>
      <c r="B36" s="78" t="s">
        <v>25</v>
      </c>
      <c r="C36" s="83" t="s">
        <v>213</v>
      </c>
      <c r="D36" s="78" t="s">
        <v>8</v>
      </c>
      <c r="E36" s="84">
        <v>2.4E-2</v>
      </c>
      <c r="F36" s="85">
        <v>311.39</v>
      </c>
      <c r="G36" s="85">
        <v>7.47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0.19839999999999999</v>
      </c>
      <c r="F37" s="85">
        <v>1182.31</v>
      </c>
      <c r="G37" s="85">
        <v>234.57</v>
      </c>
      <c r="H37" s="80">
        <v>3.5999999999999999E-3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3.5999999999999999E-3</v>
      </c>
    </row>
    <row r="38" spans="1:13" ht="26.25" customHeight="1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0.16</v>
      </c>
      <c r="F38" s="85">
        <v>140.13</v>
      </c>
      <c r="G38" s="85">
        <v>22.42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49661.26</v>
      </c>
      <c r="H39" s="80">
        <v>0.76080000000000003</v>
      </c>
      <c r="I39" s="80"/>
      <c r="J39" s="80"/>
      <c r="K39" s="39"/>
      <c r="L39" s="39"/>
      <c r="M39" s="88">
        <f>SUM(M32:M38)</f>
        <v>0.76090000000000002</v>
      </c>
    </row>
    <row r="40" spans="1:13" ht="25.5" customHeight="1" thickBot="1" x14ac:dyDescent="0.3">
      <c r="A40" s="111" t="s">
        <v>29</v>
      </c>
      <c r="B40" s="112"/>
      <c r="C40" s="113"/>
      <c r="D40" s="114"/>
      <c r="E40" s="115"/>
      <c r="F40" s="116"/>
      <c r="G40" s="116">
        <v>6527168.1699999999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61</v>
      </c>
      <c r="B2" s="335"/>
      <c r="C2" s="336"/>
      <c r="D2" s="127" t="s">
        <v>62</v>
      </c>
      <c r="E2" s="315" t="s">
        <v>63</v>
      </c>
      <c r="F2" s="146"/>
    </row>
    <row r="3" spans="1:6" ht="12.75" customHeight="1" x14ac:dyDescent="0.2">
      <c r="A3" s="334"/>
      <c r="B3" s="335"/>
      <c r="C3" s="336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217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216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232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234</v>
      </c>
      <c r="B22" s="290" t="s">
        <v>235</v>
      </c>
      <c r="C22" s="289" t="s">
        <v>11</v>
      </c>
      <c r="D22" s="288">
        <v>1</v>
      </c>
      <c r="E22" s="287">
        <v>1576870</v>
      </c>
      <c r="F22" s="287">
        <v>1576870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1576870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160</v>
      </c>
      <c r="E49" s="287">
        <v>62.85</v>
      </c>
      <c r="F49" s="287">
        <v>10056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80</v>
      </c>
      <c r="E51" s="287">
        <v>47.64</v>
      </c>
      <c r="F51" s="287">
        <v>3811.2</v>
      </c>
    </row>
    <row r="52" spans="1:6" ht="409.6" hidden="1" customHeight="1" x14ac:dyDescent="0.2"/>
    <row r="53" spans="1:6" ht="12.75" customHeight="1" x14ac:dyDescent="0.2">
      <c r="A53" s="291" t="s">
        <v>215</v>
      </c>
      <c r="B53" s="290" t="s">
        <v>211</v>
      </c>
      <c r="C53" s="289" t="s">
        <v>26</v>
      </c>
      <c r="D53" s="288">
        <v>1152</v>
      </c>
      <c r="E53" s="287">
        <v>16.760000000000002</v>
      </c>
      <c r="F53" s="287">
        <v>19307.52</v>
      </c>
    </row>
    <row r="54" spans="1:6" ht="409.6" hidden="1" customHeight="1" x14ac:dyDescent="0.2"/>
    <row r="55" spans="1:6" ht="12.75" customHeight="1" x14ac:dyDescent="0.2">
      <c r="A55" s="291" t="s">
        <v>214</v>
      </c>
      <c r="B55" s="290" t="s">
        <v>209</v>
      </c>
      <c r="C55" s="289" t="s">
        <v>26</v>
      </c>
      <c r="D55" s="288">
        <v>12</v>
      </c>
      <c r="E55" s="287">
        <v>89.29</v>
      </c>
      <c r="F55" s="287">
        <v>1071.48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34246.199999999997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1631798.01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212133.74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1843931.75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18439.32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1862371.07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148989.69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2011360.76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7" t="s">
        <v>82</v>
      </c>
      <c r="B77" s="338"/>
      <c r="C77" s="129"/>
      <c r="D77" s="337" t="s">
        <v>83</v>
      </c>
      <c r="E77" s="338"/>
      <c r="F77" s="339"/>
    </row>
  </sheetData>
  <mergeCells count="3">
    <mergeCell ref="A2:C3"/>
    <mergeCell ref="A77:B77"/>
    <mergeCell ref="D77:F7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61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214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209</v>
      </c>
      <c r="D6" s="341"/>
      <c r="E6" s="341"/>
      <c r="F6" s="341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217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216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230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229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229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228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227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226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225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224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223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61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181</v>
      </c>
      <c r="D63" s="341"/>
      <c r="E63" s="341"/>
      <c r="F63" s="341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217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216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61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182</v>
      </c>
      <c r="D117" s="341"/>
      <c r="E117" s="341"/>
      <c r="F117" s="341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217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216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61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28</v>
      </c>
      <c r="D171" s="341"/>
      <c r="E171" s="341"/>
      <c r="F171" s="341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217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216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61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215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211</v>
      </c>
      <c r="D225" s="341"/>
      <c r="E225" s="341"/>
      <c r="F225" s="341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217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216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222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221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221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220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219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218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5C5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5C5</v>
      </c>
      <c r="B6" s="332"/>
      <c r="C6" s="333"/>
      <c r="D6" s="9" t="str">
        <f>+PRESUTO!D6</f>
        <v xml:space="preserve">   MONTAJE BANCO DE TRANSFORMACIÓN DE 400/230 KV: TRANSFORMADOR 400/230 1F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MT-TREN1F 5C5</v>
      </c>
      <c r="C18" s="109" t="str">
        <f>+AJUSTE!B18</f>
        <v>EQUIP EL</v>
      </c>
      <c r="D18" s="109" t="str">
        <f>+AJUSTE!C18</f>
        <v>TRANSFORMADOR 400/230 1F 60/80/100</v>
      </c>
      <c r="E18" s="318" t="str">
        <f>+AJUSTE!D18</f>
        <v>PZA</v>
      </c>
      <c r="F18" s="319">
        <f>+ROUND(I18/(1+G18/100),2)</f>
        <v>1530941.75</v>
      </c>
      <c r="G18" s="325">
        <v>3</v>
      </c>
      <c r="H18" s="324">
        <v>0</v>
      </c>
      <c r="I18" s="320">
        <f>+AJUSTE!F18</f>
        <v>1576870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77315.199999999997</v>
      </c>
      <c r="G21" s="325">
        <v>0</v>
      </c>
      <c r="H21" s="324">
        <v>0</v>
      </c>
      <c r="I21" s="320">
        <f>+AJUSTE!F21</f>
        <v>77315.199999999997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77315.199999999997</v>
      </c>
      <c r="G22" s="324">
        <v>0</v>
      </c>
      <c r="H22" s="324">
        <v>0</v>
      </c>
      <c r="I22" s="320">
        <f>+AJUSTE!F22</f>
        <v>77315.199999999997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0"/>
        <v>13.43</v>
      </c>
      <c r="G33" s="325">
        <v>0</v>
      </c>
      <c r="H33" s="325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5C5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5C5</v>
      </c>
      <c r="B6" s="332"/>
      <c r="C6" s="333"/>
      <c r="D6" s="9" t="str">
        <f>+PRESUTO!D6</f>
        <v xml:space="preserve">   MONTAJE BANCO DE TRANSFORMACIÓN DE 400/230 KV: TRANSFORMADOR 400/230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2018-09-26T16:27:02Z</cp:lastPrinted>
  <dcterms:created xsi:type="dcterms:W3CDTF">2018-08-18T17:51:07Z</dcterms:created>
  <dcterms:modified xsi:type="dcterms:W3CDTF">2018-09-26T16:29:06Z</dcterms:modified>
</cp:coreProperties>
</file>